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nsurance Charts &amp; Docs\NU Benefits docs\2026\"/>
    </mc:Choice>
  </mc:AlternateContent>
  <xr:revisionPtr revIDLastSave="0" documentId="13_ncr:1_{A2C5F39F-10BF-4816-AA91-72782E701164}" xr6:coauthVersionLast="36" xr6:coauthVersionMax="36" xr10:uidLastSave="{00000000-0000-0000-0000-000000000000}"/>
  <bookViews>
    <workbookView xWindow="0" yWindow="0" windowWidth="28800" windowHeight="12105" xr2:uid="{D6E8F56C-6D2F-4857-94C0-9FC61ABEA3D7}"/>
  </bookViews>
  <sheets>
    <sheet name="2026  Non-Union HSA" sheetId="1" r:id="rId1"/>
  </sheets>
  <definedNames>
    <definedName name="_xlnm.Print_Area" localSheetId="0">'2026  Non-Union HSA'!$A$5:$H$32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27" i="1"/>
  <c r="F27" i="1" s="1"/>
  <c r="B27" i="1"/>
  <c r="D26" i="1"/>
  <c r="F26" i="1" s="1"/>
  <c r="B26" i="1"/>
  <c r="B25" i="1"/>
  <c r="D25" i="1" s="1"/>
  <c r="F25" i="1" s="1"/>
  <c r="B21" i="1"/>
  <c r="D21" i="1" s="1"/>
  <c r="F21" i="1" s="1"/>
  <c r="B20" i="1"/>
  <c r="D20" i="1" s="1"/>
  <c r="F20" i="1" s="1"/>
  <c r="B19" i="1"/>
  <c r="D19" i="1" s="1"/>
  <c r="F19" i="1" s="1"/>
  <c r="B15" i="1"/>
  <c r="D15" i="1" s="1"/>
  <c r="F15" i="1" s="1"/>
  <c r="B14" i="1"/>
  <c r="D14" i="1" s="1"/>
  <c r="F14" i="1" s="1"/>
  <c r="D13" i="1"/>
  <c r="F13" i="1" s="1"/>
  <c r="B13" i="1"/>
  <c r="B9" i="1"/>
  <c r="D9" i="1" s="1"/>
  <c r="F9" i="1" s="1"/>
  <c r="B8" i="1"/>
  <c r="D8" i="1" s="1"/>
  <c r="F8" i="1" s="1"/>
  <c r="B7" i="1"/>
  <c r="F7" i="1" l="1"/>
  <c r="H7" i="1" s="1"/>
  <c r="H9" i="1"/>
  <c r="G9" i="1"/>
  <c r="G14" i="1"/>
  <c r="H14" i="1"/>
  <c r="H19" i="1"/>
  <c r="G19" i="1"/>
  <c r="H20" i="1"/>
  <c r="G20" i="1"/>
  <c r="H25" i="1"/>
  <c r="G25" i="1"/>
  <c r="H26" i="1"/>
  <c r="G26" i="1"/>
  <c r="G8" i="1"/>
  <c r="H8" i="1"/>
  <c r="H13" i="1"/>
  <c r="G13" i="1"/>
  <c r="H15" i="1"/>
  <c r="G15" i="1"/>
  <c r="G21" i="1"/>
  <c r="H21" i="1"/>
  <c r="H27" i="1"/>
  <c r="G27" i="1"/>
  <c r="G7" i="1" l="1"/>
</calcChain>
</file>

<file path=xl/sharedStrings.xml><?xml version="1.0" encoding="utf-8"?>
<sst xmlns="http://schemas.openxmlformats.org/spreadsheetml/2006/main" count="51" uniqueCount="22">
  <si>
    <t xml:space="preserve">2026 Non-Union Insurance Premiums </t>
  </si>
  <si>
    <t>Status</t>
  </si>
  <si>
    <r>
      <rPr>
        <b/>
        <sz val="10"/>
        <rFont val="Arial"/>
        <family val="2"/>
      </rPr>
      <t>Option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 xml:space="preserve">
2026 BCBSM
$2000/$4000          </t>
    </r>
    <r>
      <rPr>
        <b/>
        <sz val="10"/>
        <rFont val="Arial"/>
        <family val="2"/>
      </rPr>
      <t>100% PPO</t>
    </r>
    <r>
      <rPr>
        <sz val="10"/>
        <rFont val="Arial"/>
        <family val="2"/>
      </rPr>
      <t xml:space="preserve">
Inc. Taxes</t>
    </r>
  </si>
  <si>
    <t>2026
HSA Contribution</t>
  </si>
  <si>
    <t>2026 BCBSM Premiums
Taxes/HSA</t>
  </si>
  <si>
    <t>2026
Employer Cap</t>
  </si>
  <si>
    <t>2026
 Employee Portion</t>
  </si>
  <si>
    <t>Employee Portion
Per Month</t>
  </si>
  <si>
    <t>Employee Per Pay
Insurance Premiums
Jan-Dec 2026
 26 Pays</t>
  </si>
  <si>
    <t>Single</t>
  </si>
  <si>
    <t>Two Person</t>
  </si>
  <si>
    <t>Family</t>
  </si>
  <si>
    <r>
      <rPr>
        <b/>
        <sz val="10"/>
        <rFont val="Arial"/>
        <family val="2"/>
      </rPr>
      <t>Option 2</t>
    </r>
    <r>
      <rPr>
        <sz val="10"/>
        <rFont val="Arial"/>
        <family val="2"/>
      </rPr>
      <t xml:space="preserve">
2026 BCBSM
$1700/$3400            </t>
    </r>
    <r>
      <rPr>
        <b/>
        <sz val="10"/>
        <rFont val="Arial"/>
        <family val="2"/>
      </rPr>
      <t>80% PPO</t>
    </r>
    <r>
      <rPr>
        <sz val="10"/>
        <rFont val="Arial"/>
        <family val="2"/>
      </rPr>
      <t xml:space="preserve">
Inc. Taxes</t>
    </r>
  </si>
  <si>
    <r>
      <rPr>
        <b/>
        <sz val="10"/>
        <rFont val="Arial"/>
        <family val="2"/>
      </rPr>
      <t>Option 3</t>
    </r>
    <r>
      <rPr>
        <sz val="10"/>
        <rFont val="Arial"/>
        <family val="2"/>
      </rPr>
      <t xml:space="preserve">
2026 BCBSM
$2500/$5000           </t>
    </r>
    <r>
      <rPr>
        <b/>
        <sz val="10"/>
        <rFont val="Arial"/>
        <family val="2"/>
      </rPr>
      <t xml:space="preserve"> 100% PPO</t>
    </r>
    <r>
      <rPr>
        <sz val="10"/>
        <rFont val="Arial"/>
        <family val="2"/>
      </rPr>
      <t xml:space="preserve">
Inc. Taxes</t>
    </r>
  </si>
  <si>
    <r>
      <rPr>
        <b/>
        <sz val="10"/>
        <rFont val="Arial"/>
        <family val="2"/>
      </rPr>
      <t>Option 4</t>
    </r>
    <r>
      <rPr>
        <sz val="10"/>
        <rFont val="Arial"/>
        <family val="2"/>
      </rPr>
      <t xml:space="preserve">
2026 Blue Care Network
$1700/$3400            </t>
    </r>
    <r>
      <rPr>
        <b/>
        <sz val="10"/>
        <rFont val="Arial"/>
        <family val="2"/>
      </rPr>
      <t>100% POS</t>
    </r>
    <r>
      <rPr>
        <sz val="10"/>
        <rFont val="Arial"/>
        <family val="2"/>
      </rPr>
      <t xml:space="preserve">
Inc. Taxes</t>
    </r>
  </si>
  <si>
    <t>2026 BCN Premiums
Taxes/HSA</t>
  </si>
  <si>
    <t>Or cash payment to employee in lieu of medical insurance</t>
  </si>
  <si>
    <t>$5500 Per Year</t>
  </si>
  <si>
    <t>Please Note:  Employee portion for dental, vision, life and LTD is 0.00</t>
  </si>
  <si>
    <t>Open Enrollment is Nov. 10-26</t>
  </si>
  <si>
    <t>`</t>
  </si>
  <si>
    <t xml:space="preserve">This worksheet is intended as a tool to assist Non-Union employees with determining what if any District funded HSA amount to elect. The maximum single subscriber District HSA contribution is $1400 and the maximum two-person or family District HSA contribution is $2800. Entering an HSA amount into the appropriate cell for your plan selection will calculate what the per pay contribution will be. Employees are not obligated to accept a District funded HSA. Contribution amounts in parentheses indicate no employee contribution.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</si>
</sst>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1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164" fontId="2" fillId="0" borderId="0" xfId="1" applyNumberFormat="1" applyFon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 applyAlignment="1">
      <alignment horizontal="left"/>
    </xf>
    <xf numFmtId="7" fontId="0" fillId="0" borderId="0" xfId="0" applyNumberFormat="1"/>
    <xf numFmtId="7" fontId="1" fillId="0" borderId="0" xfId="0" applyNumberFormat="1" applyFont="1"/>
    <xf numFmtId="164" fontId="2" fillId="0" borderId="0" xfId="1" applyNumberFormat="1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F763-FB7E-4332-8321-88002073BB19}">
  <sheetPr>
    <pageSetUpPr fitToPage="1"/>
  </sheetPr>
  <dimension ref="A1:R32"/>
  <sheetViews>
    <sheetView tabSelected="1" workbookViewId="0">
      <selection activeCell="M11" sqref="M11"/>
    </sheetView>
  </sheetViews>
  <sheetFormatPr defaultRowHeight="12.75" x14ac:dyDescent="0.2"/>
  <cols>
    <col min="1" max="1" width="12.5703125" customWidth="1"/>
    <col min="2" max="2" width="20.140625" customWidth="1"/>
    <col min="3" max="3" width="10.85546875" bestFit="1" customWidth="1"/>
    <col min="4" max="4" width="12.5703125" bestFit="1" customWidth="1"/>
    <col min="5" max="5" width="12.7109375" bestFit="1" customWidth="1"/>
    <col min="6" max="6" width="16.42578125" bestFit="1" customWidth="1"/>
    <col min="7" max="7" width="15.85546875" bestFit="1" customWidth="1"/>
    <col min="8" max="8" width="19.85546875" bestFit="1" customWidth="1"/>
    <col min="12" max="12" width="15.85546875" customWidth="1"/>
    <col min="14" max="14" width="13" customWidth="1"/>
    <col min="15" max="15" width="10.140625" bestFit="1" customWidth="1"/>
  </cols>
  <sheetData>
    <row r="1" spans="1:18" x14ac:dyDescent="0.2">
      <c r="A1" s="13" t="s">
        <v>21</v>
      </c>
      <c r="B1" s="13"/>
      <c r="C1" s="13"/>
      <c r="D1" s="13"/>
      <c r="E1" s="13"/>
      <c r="F1" s="13"/>
      <c r="G1" s="13"/>
      <c r="H1" s="13"/>
    </row>
    <row r="2" spans="1:18" x14ac:dyDescent="0.2">
      <c r="A2" s="13"/>
      <c r="B2" s="13"/>
      <c r="C2" s="13"/>
      <c r="D2" s="13"/>
      <c r="E2" s="13"/>
      <c r="F2" s="13"/>
      <c r="G2" s="13"/>
      <c r="H2" s="13"/>
    </row>
    <row r="3" spans="1:18" x14ac:dyDescent="0.2">
      <c r="A3" s="13"/>
      <c r="B3" s="13"/>
      <c r="C3" s="13"/>
      <c r="D3" s="13"/>
      <c r="E3" s="13"/>
      <c r="F3" s="13"/>
      <c r="G3" s="13"/>
      <c r="H3" s="13"/>
    </row>
    <row r="4" spans="1:18" ht="41.25" customHeight="1" x14ac:dyDescent="0.2">
      <c r="A4" s="13"/>
      <c r="B4" s="13"/>
      <c r="C4" s="13"/>
      <c r="D4" s="13"/>
      <c r="E4" s="13"/>
      <c r="F4" s="13"/>
      <c r="G4" s="13"/>
      <c r="H4" s="13"/>
    </row>
    <row r="5" spans="1:18" x14ac:dyDescent="0.2">
      <c r="A5" s="1" t="s">
        <v>0</v>
      </c>
    </row>
    <row r="6" spans="1:18" ht="63.75" x14ac:dyDescent="0.2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1:18" x14ac:dyDescent="0.2">
      <c r="A7" s="5" t="s">
        <v>9</v>
      </c>
      <c r="B7" s="6">
        <f>SUM(12*743.36)</f>
        <v>8920.32</v>
      </c>
      <c r="C7" s="12"/>
      <c r="D7" s="7">
        <f>SUM(B7:C7)</f>
        <v>8920.32</v>
      </c>
      <c r="E7" s="6">
        <v>7942.09</v>
      </c>
      <c r="F7" s="7">
        <f>D7-E7</f>
        <v>978.22999999999956</v>
      </c>
      <c r="G7" s="7">
        <f>F7/12</f>
        <v>81.519166666666635</v>
      </c>
      <c r="H7" s="8">
        <f>F7/26</f>
        <v>37.624230769230749</v>
      </c>
      <c r="K7" s="5"/>
      <c r="L7" s="6"/>
      <c r="M7" s="6"/>
      <c r="N7" s="7"/>
      <c r="O7" s="6"/>
      <c r="P7" s="7"/>
      <c r="Q7" s="7"/>
      <c r="R7" s="8"/>
    </row>
    <row r="8" spans="1:18" x14ac:dyDescent="0.2">
      <c r="A8" s="5" t="s">
        <v>10</v>
      </c>
      <c r="B8" s="6">
        <f>SUM(1784.09*12)</f>
        <v>21409.079999999998</v>
      </c>
      <c r="C8" s="12"/>
      <c r="D8" s="7">
        <f>SUM(B8:C8)</f>
        <v>21409.079999999998</v>
      </c>
      <c r="E8" s="6">
        <v>16609.38</v>
      </c>
      <c r="F8" s="7">
        <f>D8-E8</f>
        <v>4799.6999999999971</v>
      </c>
      <c r="G8" s="7">
        <f>F8/12</f>
        <v>399.97499999999974</v>
      </c>
      <c r="H8" s="8">
        <f>F8/26</f>
        <v>184.60384615384604</v>
      </c>
      <c r="K8" s="5"/>
      <c r="L8" s="6"/>
      <c r="M8" s="6"/>
      <c r="N8" s="7"/>
      <c r="O8" s="6"/>
      <c r="P8" s="7"/>
      <c r="Q8" s="7"/>
      <c r="R8" s="8"/>
    </row>
    <row r="9" spans="1:18" x14ac:dyDescent="0.2">
      <c r="A9" s="5" t="s">
        <v>11</v>
      </c>
      <c r="B9" s="6">
        <f>SUM(2230.1*12)</f>
        <v>26761.199999999997</v>
      </c>
      <c r="C9" s="12"/>
      <c r="D9" s="7">
        <f>SUM(B9:C9)</f>
        <v>26761.199999999997</v>
      </c>
      <c r="E9" s="6">
        <v>21660</v>
      </c>
      <c r="F9" s="7">
        <f>D9-E9</f>
        <v>5101.1999999999971</v>
      </c>
      <c r="G9" s="7">
        <f>F9/12</f>
        <v>425.09999999999974</v>
      </c>
      <c r="H9" s="8">
        <f>F9/26</f>
        <v>196.19999999999987</v>
      </c>
      <c r="K9" s="5"/>
      <c r="L9" s="6"/>
      <c r="M9" s="6"/>
      <c r="N9" s="7"/>
      <c r="O9" s="6"/>
      <c r="P9" s="7"/>
      <c r="Q9" s="7"/>
      <c r="R9" s="8"/>
    </row>
    <row r="10" spans="1:18" x14ac:dyDescent="0.2">
      <c r="A10" s="5"/>
      <c r="B10" s="6"/>
      <c r="C10" s="6"/>
      <c r="D10" s="7"/>
      <c r="E10" s="6"/>
      <c r="F10" s="7"/>
      <c r="G10" s="7"/>
      <c r="H10" s="8"/>
    </row>
    <row r="11" spans="1:18" x14ac:dyDescent="0.2">
      <c r="A11" s="5"/>
      <c r="B11" s="6"/>
      <c r="C11" s="6"/>
      <c r="D11" s="7"/>
      <c r="E11" s="6"/>
      <c r="F11" s="7"/>
      <c r="G11" s="7"/>
      <c r="H11" s="8"/>
    </row>
    <row r="12" spans="1:18" ht="63.75" x14ac:dyDescent="0.2">
      <c r="A12" s="2" t="s">
        <v>1</v>
      </c>
      <c r="B12" s="3" t="s">
        <v>12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4" t="s">
        <v>8</v>
      </c>
    </row>
    <row r="13" spans="1:18" x14ac:dyDescent="0.2">
      <c r="A13" s="5" t="s">
        <v>9</v>
      </c>
      <c r="B13" s="6">
        <f>SUM(684.03*12)</f>
        <v>8208.36</v>
      </c>
      <c r="C13" s="12"/>
      <c r="D13" s="7">
        <f>SUM(B13:C13)</f>
        <v>8208.36</v>
      </c>
      <c r="E13" s="6">
        <v>7942.09</v>
      </c>
      <c r="F13" s="7">
        <f>D13-E13</f>
        <v>266.27000000000044</v>
      </c>
      <c r="G13" s="7">
        <f>F13/12</f>
        <v>22.189166666666704</v>
      </c>
      <c r="H13" s="8">
        <f>F13/26</f>
        <v>10.241153846153862</v>
      </c>
    </row>
    <row r="14" spans="1:18" x14ac:dyDescent="0.2">
      <c r="A14" s="5" t="s">
        <v>10</v>
      </c>
      <c r="B14" s="6">
        <f>SUM(1641.67*12)</f>
        <v>19700.04</v>
      </c>
      <c r="C14" s="12"/>
      <c r="D14" s="7">
        <f>SUM(B14:C14)</f>
        <v>19700.04</v>
      </c>
      <c r="E14" s="6">
        <v>16609.38</v>
      </c>
      <c r="F14" s="7">
        <f>D14-E14</f>
        <v>3090.66</v>
      </c>
      <c r="G14" s="7">
        <f t="shared" ref="G14" si="0">F14/12</f>
        <v>257.55500000000001</v>
      </c>
      <c r="H14" s="8">
        <f>F14/26</f>
        <v>118.87153846153845</v>
      </c>
    </row>
    <row r="15" spans="1:18" x14ac:dyDescent="0.2">
      <c r="A15" s="5" t="s">
        <v>11</v>
      </c>
      <c r="B15" s="6">
        <f>SUM(2052.08*12)</f>
        <v>24624.959999999999</v>
      </c>
      <c r="C15" s="12"/>
      <c r="D15" s="7">
        <f>SUM(B15:C15)</f>
        <v>24624.959999999999</v>
      </c>
      <c r="E15" s="6">
        <v>21660</v>
      </c>
      <c r="F15" s="7">
        <f>D15-E15</f>
        <v>2964.9599999999991</v>
      </c>
      <c r="G15" s="7">
        <f>F15/12</f>
        <v>247.07999999999993</v>
      </c>
      <c r="H15" s="8">
        <f>F15/26</f>
        <v>114.03692307692305</v>
      </c>
    </row>
    <row r="16" spans="1:18" x14ac:dyDescent="0.2">
      <c r="A16" s="5"/>
      <c r="B16" s="6"/>
      <c r="C16" s="6"/>
    </row>
    <row r="17" spans="1:8" x14ac:dyDescent="0.2">
      <c r="A17" s="5"/>
      <c r="B17" s="6"/>
      <c r="C17" s="6"/>
    </row>
    <row r="18" spans="1:8" ht="63.75" x14ac:dyDescent="0.2">
      <c r="A18" s="2" t="s">
        <v>1</v>
      </c>
      <c r="B18" s="3" t="s">
        <v>13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4" t="s">
        <v>8</v>
      </c>
    </row>
    <row r="19" spans="1:8" x14ac:dyDescent="0.2">
      <c r="A19" s="5" t="s">
        <v>9</v>
      </c>
      <c r="B19" s="6">
        <f>SUM(702.55*12)</f>
        <v>8430.5999999999985</v>
      </c>
      <c r="C19" s="12"/>
      <c r="D19" s="7">
        <f>SUM(B19:C19)</f>
        <v>8430.5999999999985</v>
      </c>
      <c r="E19" s="6">
        <v>7942.09</v>
      </c>
      <c r="F19" s="7">
        <f>D19-E19</f>
        <v>488.5099999999984</v>
      </c>
      <c r="G19" s="7">
        <f>F19/12</f>
        <v>40.709166666666533</v>
      </c>
      <c r="H19" s="8">
        <f>F19/26</f>
        <v>18.788846153846091</v>
      </c>
    </row>
    <row r="20" spans="1:8" x14ac:dyDescent="0.2">
      <c r="A20" s="5" t="s">
        <v>10</v>
      </c>
      <c r="B20" s="6">
        <f>SUM(1686.14*12)</f>
        <v>20233.68</v>
      </c>
      <c r="C20" s="12"/>
      <c r="D20" s="7">
        <f>SUM(B20:C20)</f>
        <v>20233.68</v>
      </c>
      <c r="E20" s="6">
        <v>16609.38</v>
      </c>
      <c r="F20" s="7">
        <f>D20-E20</f>
        <v>3624.2999999999993</v>
      </c>
      <c r="G20" s="7">
        <f t="shared" ref="G20" si="1">F20/12</f>
        <v>302.02499999999992</v>
      </c>
      <c r="H20" s="8">
        <f>F20/26</f>
        <v>139.39615384615382</v>
      </c>
    </row>
    <row r="21" spans="1:8" x14ac:dyDescent="0.2">
      <c r="A21" s="5" t="s">
        <v>11</v>
      </c>
      <c r="B21" s="6">
        <f>SUM(2107.67*12)</f>
        <v>25292.04</v>
      </c>
      <c r="C21" s="12"/>
      <c r="D21" s="7">
        <f>SUM(B21:C21)</f>
        <v>25292.04</v>
      </c>
      <c r="E21" s="6">
        <v>21660</v>
      </c>
      <c r="F21" s="7">
        <f>D21-E21</f>
        <v>3632.0400000000009</v>
      </c>
      <c r="G21" s="7">
        <f>F21/12</f>
        <v>302.67000000000007</v>
      </c>
      <c r="H21" s="8">
        <f>F21/26</f>
        <v>139.69384615384618</v>
      </c>
    </row>
    <row r="22" spans="1:8" x14ac:dyDescent="0.2">
      <c r="A22" s="5"/>
      <c r="B22" s="6"/>
      <c r="C22" s="6"/>
    </row>
    <row r="23" spans="1:8" x14ac:dyDescent="0.2">
      <c r="A23" s="5"/>
      <c r="B23" s="6"/>
      <c r="C23" s="6"/>
    </row>
    <row r="24" spans="1:8" ht="76.5" x14ac:dyDescent="0.2">
      <c r="A24" s="2" t="s">
        <v>1</v>
      </c>
      <c r="B24" s="3" t="s">
        <v>14</v>
      </c>
      <c r="C24" s="3" t="s">
        <v>3</v>
      </c>
      <c r="D24" s="3" t="s">
        <v>15</v>
      </c>
      <c r="E24" s="3" t="s">
        <v>5</v>
      </c>
      <c r="F24" s="3" t="s">
        <v>6</v>
      </c>
      <c r="G24" s="3" t="s">
        <v>7</v>
      </c>
      <c r="H24" s="4" t="s">
        <v>8</v>
      </c>
    </row>
    <row r="25" spans="1:8" x14ac:dyDescent="0.2">
      <c r="A25" s="5" t="s">
        <v>9</v>
      </c>
      <c r="B25" s="6">
        <f>SUM(592.24*12)</f>
        <v>7106.88</v>
      </c>
      <c r="C25" s="12"/>
      <c r="D25" s="7">
        <f>SUM(B25:C25)</f>
        <v>7106.88</v>
      </c>
      <c r="E25" s="6">
        <v>7942.09</v>
      </c>
      <c r="F25" s="10">
        <f>D25-E25</f>
        <v>-835.21</v>
      </c>
      <c r="G25" s="10">
        <f>F25/12</f>
        <v>-69.600833333333341</v>
      </c>
      <c r="H25" s="11">
        <f>F25/26</f>
        <v>-32.123461538461541</v>
      </c>
    </row>
    <row r="26" spans="1:8" x14ac:dyDescent="0.2">
      <c r="A26" s="5" t="s">
        <v>10</v>
      </c>
      <c r="B26" s="6">
        <f>SUM(1421.37*12)</f>
        <v>17056.439999999999</v>
      </c>
      <c r="C26" s="12"/>
      <c r="D26" s="7">
        <f>SUM(B26:C26)</f>
        <v>17056.439999999999</v>
      </c>
      <c r="E26" s="6">
        <v>16609.38</v>
      </c>
      <c r="F26" s="7">
        <f>D26-E26</f>
        <v>447.05999999999767</v>
      </c>
      <c r="G26" s="7">
        <f t="shared" ref="G26" si="2">F26/12</f>
        <v>37.254999999999804</v>
      </c>
      <c r="H26" s="8">
        <f>F26/26</f>
        <v>17.194615384615297</v>
      </c>
    </row>
    <row r="27" spans="1:8" x14ac:dyDescent="0.2">
      <c r="A27" s="5" t="s">
        <v>11</v>
      </c>
      <c r="B27" s="6">
        <f>SUM(1776.71*12)</f>
        <v>21320.52</v>
      </c>
      <c r="C27" s="12"/>
      <c r="D27" s="7">
        <f>SUM(B27:C27)</f>
        <v>21320.52</v>
      </c>
      <c r="E27" s="6">
        <v>21660</v>
      </c>
      <c r="F27" s="10">
        <f>D27-E27</f>
        <v>-339.47999999999956</v>
      </c>
      <c r="G27" s="10">
        <f>F27/12</f>
        <v>-28.289999999999964</v>
      </c>
      <c r="H27" s="11">
        <f>F27/26</f>
        <v>-13.056923076923059</v>
      </c>
    </row>
    <row r="28" spans="1:8" x14ac:dyDescent="0.2">
      <c r="A28" s="9"/>
    </row>
    <row r="29" spans="1:8" ht="15" x14ac:dyDescent="0.25">
      <c r="A29" s="9" t="s">
        <v>16</v>
      </c>
      <c r="B29" s="6"/>
      <c r="C29" s="6"/>
      <c r="E29" s="14"/>
    </row>
    <row r="30" spans="1:8" x14ac:dyDescent="0.2">
      <c r="A30" s="9" t="s">
        <v>17</v>
      </c>
      <c r="B30" s="6"/>
      <c r="C30" s="6"/>
    </row>
    <row r="31" spans="1:8" x14ac:dyDescent="0.2">
      <c r="A31" s="9" t="s">
        <v>18</v>
      </c>
    </row>
    <row r="32" spans="1:8" x14ac:dyDescent="0.2">
      <c r="A32" s="5" t="s">
        <v>19</v>
      </c>
      <c r="F32" t="s">
        <v>20</v>
      </c>
    </row>
  </sheetData>
  <sheetProtection selectLockedCells="1"/>
  <mergeCells count="1">
    <mergeCell ref="A1:H4"/>
  </mergeCells>
  <printOptions gridLines="1"/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 Non-Union HSA</vt:lpstr>
      <vt:lpstr>'2026  Non-Union HSA'!Print_Area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Iverson</dc:creator>
  <cp:lastModifiedBy>Sara Iverson</cp:lastModifiedBy>
  <dcterms:created xsi:type="dcterms:W3CDTF">2025-11-04T19:25:58Z</dcterms:created>
  <dcterms:modified xsi:type="dcterms:W3CDTF">2025-11-04T20:05:57Z</dcterms:modified>
</cp:coreProperties>
</file>